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140" activeTab="0"/>
  </bookViews>
  <sheets>
    <sheet name="29年度" sheetId="1" r:id="rId1"/>
    <sheet name="Sheet2" sheetId="2" r:id="rId2"/>
    <sheet name="Sheet3" sheetId="3" r:id="rId3"/>
  </sheets>
  <definedNames>
    <definedName name="_xlnm.Print_Area" localSheetId="0">'29年度'!$A$2:$K$60</definedName>
  </definedNames>
  <calcPr fullCalcOnLoad="1"/>
</workbook>
</file>

<file path=xl/sharedStrings.xml><?xml version="1.0" encoding="utf-8"?>
<sst xmlns="http://schemas.openxmlformats.org/spreadsheetml/2006/main" count="60" uniqueCount="60">
  <si>
    <t>科目</t>
  </si>
  <si>
    <t>２　事業収入</t>
  </si>
  <si>
    <t>１　事業費</t>
  </si>
  <si>
    <t>通信運搬費</t>
  </si>
  <si>
    <t>印刷製本費</t>
  </si>
  <si>
    <t>２　管理費</t>
  </si>
  <si>
    <t>消耗品費</t>
  </si>
  <si>
    <t>（単位：円）</t>
  </si>
  <si>
    <t>大学等交流事業収入</t>
  </si>
  <si>
    <t>消耗什器備品費</t>
  </si>
  <si>
    <t>会議費</t>
  </si>
  <si>
    <t>雑費</t>
  </si>
  <si>
    <t>　収入の部</t>
  </si>
  <si>
    <t>　支出の部</t>
  </si>
  <si>
    <t>当期収入合計    (A)</t>
  </si>
  <si>
    <t>前年度繰越金収入</t>
  </si>
  <si>
    <t>３　寄付金収入</t>
  </si>
  <si>
    <t>４　その他収入</t>
  </si>
  <si>
    <t>報酬費</t>
  </si>
  <si>
    <t>委託費</t>
  </si>
  <si>
    <t>旅費交通費</t>
  </si>
  <si>
    <t>租税公課</t>
  </si>
  <si>
    <t>家賃</t>
  </si>
  <si>
    <t>光熱費</t>
  </si>
  <si>
    <t>清掃料</t>
  </si>
  <si>
    <t>設備工事費</t>
  </si>
  <si>
    <t>賃借料</t>
  </si>
  <si>
    <t>司法書士</t>
  </si>
  <si>
    <t>３　予備費</t>
  </si>
  <si>
    <t>給料</t>
  </si>
  <si>
    <t>広告宣伝費</t>
  </si>
  <si>
    <t>諸会費</t>
  </si>
  <si>
    <t>利息</t>
  </si>
  <si>
    <t>受託事業収入</t>
  </si>
  <si>
    <t>収入の部合計　（B)</t>
  </si>
  <si>
    <t>１　会費収入</t>
  </si>
  <si>
    <t>総会、講演会、ﾎｰﾑﾍﾟｰｼﾞ運営</t>
  </si>
  <si>
    <t>大学等情報収集･普及・交流事業費</t>
  </si>
  <si>
    <t>(1)</t>
  </si>
  <si>
    <t>大学等経営改善支援事業費</t>
  </si>
  <si>
    <t>(2)</t>
  </si>
  <si>
    <t>大学等評価事業費</t>
  </si>
  <si>
    <t>(3)</t>
  </si>
  <si>
    <t>４　雑損失</t>
  </si>
  <si>
    <t>ﾊﾟｿｺﾝ、ｺﾋﾟｰ機等リース料</t>
  </si>
  <si>
    <t>差　額</t>
  </si>
  <si>
    <t xml:space="preserve">摘　要
</t>
  </si>
  <si>
    <t>当期支出合計　（C）</t>
  </si>
  <si>
    <t>当期収支差額　（A)-（C)</t>
  </si>
  <si>
    <t>次期繰越収支差額 （B)-（C)</t>
  </si>
  <si>
    <t>理事会等</t>
  </si>
  <si>
    <t>講演会、アンケート</t>
  </si>
  <si>
    <t>平成28年度
決　算</t>
  </si>
  <si>
    <t>平成29年度
予　算</t>
  </si>
  <si>
    <t>平成29年度収支予算書</t>
  </si>
  <si>
    <t>　　　　　　　　　　　　　　　　　　　　　　              　 　特定非営利活動法人大学経営協会</t>
  </si>
  <si>
    <t>第3号議案　3/3</t>
  </si>
  <si>
    <t>個人会員 　37名　</t>
  </si>
  <si>
    <t xml:space="preserve"> 平成29年4月1日から平成30年3月31日まで</t>
  </si>
  <si>
    <t xml:space="preserve">団体会員 　50団体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</si>
</sst>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1" xfId="48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1" xfId="48" applyNumberFormat="1" applyFont="1" applyBorder="1" applyAlignment="1">
      <alignment vertical="center"/>
    </xf>
    <xf numFmtId="3" fontId="4" fillId="0" borderId="11" xfId="48" applyNumberFormat="1" applyFont="1" applyBorder="1" applyAlignment="1">
      <alignment horizontal="right" vertical="center"/>
    </xf>
    <xf numFmtId="3" fontId="4" fillId="0" borderId="16" xfId="48" applyNumberFormat="1" applyFont="1" applyBorder="1" applyAlignment="1">
      <alignment vertical="center"/>
    </xf>
    <xf numFmtId="3" fontId="11" fillId="0" borderId="11" xfId="48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0" xfId="48" applyNumberFormat="1" applyFont="1" applyBorder="1" applyAlignment="1">
      <alignment vertical="center"/>
    </xf>
    <xf numFmtId="3" fontId="4" fillId="0" borderId="16" xfId="48" applyNumberFormat="1" applyFont="1" applyBorder="1" applyAlignment="1">
      <alignment horizontal="right" vertical="center"/>
    </xf>
    <xf numFmtId="3" fontId="11" fillId="0" borderId="16" xfId="48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8" fontId="4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5" fillId="0" borderId="16" xfId="48" applyNumberFormat="1" applyFont="1" applyBorder="1" applyAlignment="1">
      <alignment vertical="center"/>
    </xf>
    <xf numFmtId="3" fontId="5" fillId="0" borderId="10" xfId="48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5" fillId="0" borderId="11" xfId="48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38" fontId="4" fillId="0" borderId="11" xfId="48" applyFont="1" applyBorder="1" applyAlignment="1">
      <alignment vertical="center" shrinkToFit="1"/>
    </xf>
    <xf numFmtId="3" fontId="5" fillId="0" borderId="16" xfId="48" applyNumberFormat="1" applyFont="1" applyFill="1" applyBorder="1" applyAlignment="1">
      <alignment vertical="center"/>
    </xf>
    <xf numFmtId="3" fontId="5" fillId="0" borderId="17" xfId="48" applyNumberFormat="1" applyFont="1" applyFill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3" fontId="5" fillId="33" borderId="16" xfId="48" applyNumberFormat="1" applyFont="1" applyFill="1" applyBorder="1" applyAlignment="1">
      <alignment vertical="center"/>
    </xf>
    <xf numFmtId="3" fontId="4" fillId="33" borderId="16" xfId="48" applyNumberFormat="1" applyFont="1" applyFill="1" applyBorder="1" applyAlignment="1">
      <alignment vertical="center"/>
    </xf>
    <xf numFmtId="3" fontId="4" fillId="33" borderId="16" xfId="48" applyNumberFormat="1" applyFont="1" applyFill="1" applyBorder="1" applyAlignment="1">
      <alignment horizontal="right" vertical="center"/>
    </xf>
    <xf numFmtId="3" fontId="5" fillId="33" borderId="17" xfId="48" applyNumberFormat="1" applyFont="1" applyFill="1" applyBorder="1" applyAlignment="1">
      <alignment vertical="center"/>
    </xf>
    <xf numFmtId="3" fontId="4" fillId="33" borderId="16" xfId="48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 vertical="center"/>
    </xf>
    <xf numFmtId="3" fontId="49" fillId="33" borderId="16" xfId="48" applyNumberFormat="1" applyFont="1" applyFill="1" applyBorder="1" applyAlignment="1">
      <alignment vertical="center"/>
    </xf>
    <xf numFmtId="3" fontId="50" fillId="33" borderId="16" xfId="48" applyNumberFormat="1" applyFont="1" applyFill="1" applyBorder="1" applyAlignment="1">
      <alignment vertical="center"/>
    </xf>
    <xf numFmtId="3" fontId="51" fillId="33" borderId="16" xfId="48" applyNumberFormat="1" applyFont="1" applyFill="1" applyBorder="1" applyAlignment="1">
      <alignment vertical="center"/>
    </xf>
    <xf numFmtId="3" fontId="50" fillId="33" borderId="16" xfId="48" applyNumberFormat="1" applyFont="1" applyFill="1" applyBorder="1" applyAlignment="1">
      <alignment horizontal="right" vertical="center"/>
    </xf>
    <xf numFmtId="38" fontId="9" fillId="0" borderId="11" xfId="48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2.50390625" style="0" customWidth="1"/>
    <col min="4" max="4" width="3.25390625" style="0" customWidth="1"/>
    <col min="5" max="5" width="2.00390625" style="0" customWidth="1"/>
    <col min="6" max="6" width="22.125" style="0" customWidth="1"/>
    <col min="7" max="8" width="12.00390625" style="29" customWidth="1"/>
    <col min="9" max="9" width="13.625" style="29" customWidth="1"/>
    <col min="10" max="10" width="23.50390625" style="0" customWidth="1"/>
    <col min="11" max="11" width="3.625" style="0" customWidth="1"/>
    <col min="12" max="12" width="107.75390625" style="0" customWidth="1"/>
    <col min="13" max="13" width="101.125" style="0" customWidth="1"/>
  </cols>
  <sheetData>
    <row r="2" spans="7:11" s="1" customFormat="1" ht="27" customHeight="1">
      <c r="G2" s="21"/>
      <c r="H2" s="21"/>
      <c r="I2" s="21"/>
      <c r="J2" s="78" t="s">
        <v>56</v>
      </c>
      <c r="K2" s="79"/>
    </row>
    <row r="3" spans="2:13" ht="19.5" customHeight="1">
      <c r="B3" s="81" t="s">
        <v>54</v>
      </c>
      <c r="C3" s="82"/>
      <c r="D3" s="82"/>
      <c r="E3" s="82"/>
      <c r="F3" s="82"/>
      <c r="G3" s="82"/>
      <c r="H3" s="82"/>
      <c r="I3" s="82"/>
      <c r="J3" s="82"/>
      <c r="K3" s="83"/>
      <c r="L3" s="40"/>
      <c r="M3" s="39"/>
    </row>
    <row r="4" spans="2:13" ht="15" customHeight="1">
      <c r="B4" s="19"/>
      <c r="C4" s="80" t="s">
        <v>58</v>
      </c>
      <c r="D4" s="80"/>
      <c r="E4" s="80"/>
      <c r="F4" s="80"/>
      <c r="G4" s="80"/>
      <c r="H4" s="80"/>
      <c r="I4" s="80"/>
      <c r="J4" s="80"/>
      <c r="K4" s="37"/>
      <c r="L4" s="41"/>
      <c r="M4" s="39"/>
    </row>
    <row r="5" spans="2:13" s="1" customFormat="1" ht="18" customHeight="1">
      <c r="B5" s="84" t="s">
        <v>55</v>
      </c>
      <c r="C5" s="85"/>
      <c r="D5" s="85"/>
      <c r="E5" s="85"/>
      <c r="F5" s="85"/>
      <c r="G5" s="85"/>
      <c r="H5" s="85"/>
      <c r="I5" s="85"/>
      <c r="J5" s="85"/>
      <c r="K5" s="86"/>
      <c r="L5" s="42"/>
      <c r="M5" s="43"/>
    </row>
    <row r="6" spans="2:13" s="5" customFormat="1" ht="13.5" customHeight="1">
      <c r="B6" s="2"/>
      <c r="C6" s="3"/>
      <c r="D6" s="3"/>
      <c r="E6" s="3"/>
      <c r="F6" s="3"/>
      <c r="G6" s="22"/>
      <c r="H6" s="22"/>
      <c r="I6" s="22"/>
      <c r="J6" s="4" t="s">
        <v>7</v>
      </c>
      <c r="K6" s="38"/>
      <c r="L6" s="3"/>
      <c r="M6" s="3"/>
    </row>
    <row r="7" spans="2:13" s="5" customFormat="1" ht="28.5" customHeight="1">
      <c r="B7" s="2"/>
      <c r="C7" s="70" t="s">
        <v>0</v>
      </c>
      <c r="D7" s="71"/>
      <c r="E7" s="71"/>
      <c r="F7" s="72"/>
      <c r="G7" s="30" t="s">
        <v>53</v>
      </c>
      <c r="H7" s="30" t="s">
        <v>52</v>
      </c>
      <c r="I7" s="23" t="s">
        <v>45</v>
      </c>
      <c r="J7" s="51" t="s">
        <v>46</v>
      </c>
      <c r="K7" s="35"/>
      <c r="L7" s="3"/>
      <c r="M7" s="3"/>
    </row>
    <row r="8" spans="2:13" s="9" customFormat="1" ht="14.25" customHeight="1">
      <c r="B8" s="6"/>
      <c r="C8" s="75" t="s">
        <v>12</v>
      </c>
      <c r="D8" s="76"/>
      <c r="E8" s="76"/>
      <c r="F8" s="76"/>
      <c r="G8" s="76"/>
      <c r="H8" s="76"/>
      <c r="I8" s="76"/>
      <c r="J8" s="77"/>
      <c r="K8" s="34"/>
      <c r="L8" s="7"/>
      <c r="M8" s="7"/>
    </row>
    <row r="9" spans="2:13" s="9" customFormat="1" ht="14.25" customHeight="1">
      <c r="B9" s="6"/>
      <c r="C9" s="6"/>
      <c r="D9" s="7" t="s">
        <v>35</v>
      </c>
      <c r="E9" s="7"/>
      <c r="F9" s="8"/>
      <c r="G9" s="46">
        <f>SUM(G10:G11)</f>
        <v>15320000</v>
      </c>
      <c r="H9" s="63">
        <f>SUM(H10:H12)</f>
        <v>11820000</v>
      </c>
      <c r="I9" s="24">
        <f>G9-H9</f>
        <v>3500000</v>
      </c>
      <c r="J9" s="16"/>
      <c r="K9" s="16"/>
      <c r="L9" s="7"/>
      <c r="M9" s="7"/>
    </row>
    <row r="10" spans="2:13" s="9" customFormat="1" ht="14.25" customHeight="1">
      <c r="B10" s="6"/>
      <c r="C10" s="6"/>
      <c r="D10" s="7"/>
      <c r="E10" s="7"/>
      <c r="F10" s="8" t="s">
        <v>59</v>
      </c>
      <c r="G10" s="26">
        <f>11750000-600000+2300000+1500000</f>
        <v>14950000</v>
      </c>
      <c r="H10" s="64">
        <v>11450000</v>
      </c>
      <c r="I10" s="25">
        <f aca="true" t="shared" si="0" ref="I10:I17">G10-H10</f>
        <v>3500000</v>
      </c>
      <c r="J10" s="16"/>
      <c r="K10" s="16"/>
      <c r="L10" s="56"/>
      <c r="M10" s="7"/>
    </row>
    <row r="11" spans="2:13" s="9" customFormat="1" ht="14.25" customHeight="1">
      <c r="B11" s="6"/>
      <c r="C11" s="6"/>
      <c r="D11" s="7"/>
      <c r="E11" s="7"/>
      <c r="F11" s="8" t="s">
        <v>57</v>
      </c>
      <c r="G11" s="26">
        <v>370000</v>
      </c>
      <c r="H11" s="64">
        <v>370000</v>
      </c>
      <c r="I11" s="25">
        <f t="shared" si="0"/>
        <v>0</v>
      </c>
      <c r="J11" s="16"/>
      <c r="K11" s="16"/>
      <c r="L11" s="7"/>
      <c r="M11" s="7"/>
    </row>
    <row r="12" spans="2:20" s="9" customFormat="1" ht="11.25" customHeight="1">
      <c r="B12" s="6"/>
      <c r="C12" s="6"/>
      <c r="D12" s="7"/>
      <c r="E12" s="7"/>
      <c r="F12" s="8"/>
      <c r="G12" s="26"/>
      <c r="H12" s="64"/>
      <c r="I12" s="24"/>
      <c r="J12" s="16"/>
      <c r="K12" s="16"/>
      <c r="L12" s="7"/>
      <c r="M12" s="7"/>
      <c r="O12"/>
      <c r="P12"/>
      <c r="Q12"/>
      <c r="R12"/>
      <c r="S12"/>
      <c r="T12"/>
    </row>
    <row r="13" spans="2:20" s="9" customFormat="1" ht="14.25" customHeight="1">
      <c r="B13" s="6"/>
      <c r="C13" s="6"/>
      <c r="D13" s="7" t="s">
        <v>1</v>
      </c>
      <c r="E13" s="7"/>
      <c r="F13" s="8"/>
      <c r="G13" s="45">
        <f>SUM(G14:G15)</f>
        <v>0</v>
      </c>
      <c r="H13" s="65">
        <f>SUM(H14:H15)</f>
        <v>0</v>
      </c>
      <c r="I13" s="25">
        <f t="shared" si="0"/>
        <v>0</v>
      </c>
      <c r="J13" s="16"/>
      <c r="K13" s="16"/>
      <c r="L13" s="7"/>
      <c r="M13" s="7"/>
      <c r="O13"/>
      <c r="P13"/>
      <c r="Q13"/>
      <c r="R13"/>
      <c r="S13"/>
      <c r="T13"/>
    </row>
    <row r="14" spans="2:20" s="9" customFormat="1" ht="14.25" customHeight="1">
      <c r="B14" s="6"/>
      <c r="C14" s="6"/>
      <c r="D14" s="7"/>
      <c r="E14" s="7" t="s">
        <v>8</v>
      </c>
      <c r="F14" s="8"/>
      <c r="G14" s="32">
        <v>0</v>
      </c>
      <c r="H14" s="64">
        <v>0</v>
      </c>
      <c r="I14" s="25">
        <f t="shared" si="0"/>
        <v>0</v>
      </c>
      <c r="J14" s="16"/>
      <c r="K14" s="16"/>
      <c r="L14" s="7"/>
      <c r="M14" s="7"/>
      <c r="O14"/>
      <c r="P14"/>
      <c r="Q14"/>
      <c r="R14"/>
      <c r="S14"/>
      <c r="T14"/>
    </row>
    <row r="15" spans="2:20" s="9" customFormat="1" ht="14.25" customHeight="1">
      <c r="B15" s="6"/>
      <c r="C15" s="6"/>
      <c r="D15" s="7"/>
      <c r="E15" s="7" t="s">
        <v>33</v>
      </c>
      <c r="F15" s="8"/>
      <c r="G15" s="32">
        <v>0</v>
      </c>
      <c r="H15" s="64">
        <v>0</v>
      </c>
      <c r="I15" s="25">
        <f>G15-H15</f>
        <v>0</v>
      </c>
      <c r="J15" s="16"/>
      <c r="K15" s="16"/>
      <c r="L15" s="7"/>
      <c r="M15" s="7"/>
      <c r="O15"/>
      <c r="P15"/>
      <c r="Q15"/>
      <c r="R15"/>
      <c r="S15"/>
      <c r="T15"/>
    </row>
    <row r="16" spans="2:20" s="9" customFormat="1" ht="14.25" customHeight="1">
      <c r="B16" s="6"/>
      <c r="C16" s="6"/>
      <c r="D16" s="7" t="s">
        <v>16</v>
      </c>
      <c r="E16" s="7"/>
      <c r="F16" s="8"/>
      <c r="G16" s="45"/>
      <c r="H16" s="63"/>
      <c r="I16" s="24">
        <f t="shared" si="0"/>
        <v>0</v>
      </c>
      <c r="J16" s="16"/>
      <c r="K16" s="16"/>
      <c r="L16" s="7"/>
      <c r="M16" s="7"/>
      <c r="O16"/>
      <c r="P16"/>
      <c r="Q16"/>
      <c r="R16"/>
      <c r="S16"/>
      <c r="T16"/>
    </row>
    <row r="17" spans="2:20" s="9" customFormat="1" ht="14.25" customHeight="1">
      <c r="B17" s="6"/>
      <c r="C17" s="6"/>
      <c r="D17" s="7" t="s">
        <v>17</v>
      </c>
      <c r="E17" s="7"/>
      <c r="F17" s="8"/>
      <c r="G17" s="45">
        <v>0</v>
      </c>
      <c r="H17" s="63">
        <v>36</v>
      </c>
      <c r="I17" s="24">
        <f t="shared" si="0"/>
        <v>-36</v>
      </c>
      <c r="J17" s="16" t="s">
        <v>32</v>
      </c>
      <c r="K17" s="16"/>
      <c r="L17" s="7"/>
      <c r="M17" s="7"/>
      <c r="O17"/>
      <c r="P17"/>
      <c r="Q17"/>
      <c r="R17"/>
      <c r="S17"/>
      <c r="T17"/>
    </row>
    <row r="18" spans="2:20" s="9" customFormat="1" ht="11.25" customHeight="1">
      <c r="B18" s="6"/>
      <c r="C18" s="6"/>
      <c r="D18" s="7"/>
      <c r="E18" s="7"/>
      <c r="F18" s="8"/>
      <c r="G18" s="32"/>
      <c r="H18" s="66"/>
      <c r="I18" s="25"/>
      <c r="J18" s="16"/>
      <c r="K18" s="16"/>
      <c r="L18" s="7"/>
      <c r="M18" s="7"/>
      <c r="O18"/>
      <c r="P18"/>
      <c r="Q18"/>
      <c r="R18"/>
      <c r="S18"/>
      <c r="T18"/>
    </row>
    <row r="19" spans="2:13" s="9" customFormat="1" ht="14.25" customHeight="1">
      <c r="B19" s="6"/>
      <c r="C19" s="6"/>
      <c r="D19" s="7" t="s">
        <v>14</v>
      </c>
      <c r="E19" s="7"/>
      <c r="F19" s="8"/>
      <c r="G19" s="54">
        <f>G9+G13+G17+G16</f>
        <v>15320000</v>
      </c>
      <c r="H19" s="63">
        <f>H9+H13+H17+H16</f>
        <v>11820036</v>
      </c>
      <c r="I19" s="24">
        <f>G19-H19</f>
        <v>3499964</v>
      </c>
      <c r="J19" s="17"/>
      <c r="K19" s="17"/>
      <c r="L19" s="7"/>
      <c r="M19" s="7"/>
    </row>
    <row r="20" spans="2:13" s="9" customFormat="1" ht="11.25" customHeight="1">
      <c r="B20" s="6"/>
      <c r="C20" s="6"/>
      <c r="D20" s="7"/>
      <c r="E20" s="7"/>
      <c r="F20" s="8"/>
      <c r="G20" s="45"/>
      <c r="H20" s="63"/>
      <c r="I20" s="24"/>
      <c r="J20" s="17"/>
      <c r="K20" s="17"/>
      <c r="L20" s="7"/>
      <c r="M20" s="7"/>
    </row>
    <row r="21" spans="2:13" s="9" customFormat="1" ht="14.25" customHeight="1">
      <c r="B21" s="6"/>
      <c r="C21" s="6"/>
      <c r="D21" s="7" t="s">
        <v>15</v>
      </c>
      <c r="E21" s="7"/>
      <c r="F21" s="8"/>
      <c r="G21" s="45">
        <v>3777885</v>
      </c>
      <c r="H21" s="63">
        <v>3330136</v>
      </c>
      <c r="I21" s="26">
        <f>G21-H21</f>
        <v>447749</v>
      </c>
      <c r="J21" s="16"/>
      <c r="K21" s="16"/>
      <c r="L21" s="7"/>
      <c r="M21" s="7"/>
    </row>
    <row r="22" spans="2:13" s="9" customFormat="1" ht="11.25" customHeight="1">
      <c r="B22" s="6"/>
      <c r="C22" s="6"/>
      <c r="D22" s="7"/>
      <c r="E22" s="20"/>
      <c r="F22" s="8"/>
      <c r="G22" s="33"/>
      <c r="H22" s="64"/>
      <c r="I22" s="27"/>
      <c r="J22" s="16"/>
      <c r="K22" s="16"/>
      <c r="L22" s="7"/>
      <c r="M22" s="7"/>
    </row>
    <row r="23" spans="2:13" s="9" customFormat="1" ht="14.25" customHeight="1">
      <c r="B23" s="6"/>
      <c r="C23" s="6"/>
      <c r="D23" s="7" t="s">
        <v>34</v>
      </c>
      <c r="E23" s="7"/>
      <c r="F23" s="8"/>
      <c r="G23" s="45">
        <f>G19+G21</f>
        <v>19097885</v>
      </c>
      <c r="H23" s="63">
        <f>H19+H21</f>
        <v>15150172</v>
      </c>
      <c r="I23" s="26">
        <f>G23-H23</f>
        <v>3947713</v>
      </c>
      <c r="J23" s="17"/>
      <c r="K23" s="17"/>
      <c r="L23" s="7"/>
      <c r="M23" s="7"/>
    </row>
    <row r="24" spans="2:13" s="9" customFormat="1" ht="11.25" customHeight="1">
      <c r="B24" s="6"/>
      <c r="C24" s="6"/>
      <c r="D24" s="7"/>
      <c r="E24" s="7"/>
      <c r="F24" s="8"/>
      <c r="G24" s="26"/>
      <c r="H24" s="64"/>
      <c r="I24" s="24"/>
      <c r="J24" s="16"/>
      <c r="K24" s="16"/>
      <c r="L24" s="7"/>
      <c r="M24" s="7"/>
    </row>
    <row r="25" spans="2:13" s="9" customFormat="1" ht="14.25" customHeight="1">
      <c r="B25" s="6"/>
      <c r="C25" s="75" t="s">
        <v>13</v>
      </c>
      <c r="D25" s="76"/>
      <c r="E25" s="76"/>
      <c r="F25" s="76"/>
      <c r="G25" s="76"/>
      <c r="H25" s="76"/>
      <c r="I25" s="76"/>
      <c r="J25" s="77"/>
      <c r="K25" s="34"/>
      <c r="L25" s="7"/>
      <c r="M25" s="7"/>
    </row>
    <row r="26" spans="2:13" s="9" customFormat="1" ht="14.25" customHeight="1">
      <c r="B26" s="6"/>
      <c r="C26" s="6"/>
      <c r="D26" s="7" t="s">
        <v>2</v>
      </c>
      <c r="E26" s="7"/>
      <c r="F26" s="8"/>
      <c r="G26" s="55">
        <f>SUM(G27:G29)</f>
        <v>3514972</v>
      </c>
      <c r="H26" s="60">
        <f>SUM(H27:H29)</f>
        <v>3198260</v>
      </c>
      <c r="I26" s="24">
        <f>G26-H26</f>
        <v>316712</v>
      </c>
      <c r="J26" s="16"/>
      <c r="K26" s="16"/>
      <c r="L26" s="7"/>
      <c r="M26" s="7"/>
    </row>
    <row r="27" spans="2:13" s="9" customFormat="1" ht="14.25" customHeight="1">
      <c r="B27" s="6"/>
      <c r="C27" s="6"/>
      <c r="D27" s="52" t="s">
        <v>38</v>
      </c>
      <c r="E27" s="73" t="s">
        <v>37</v>
      </c>
      <c r="F27" s="74"/>
      <c r="G27" s="31">
        <v>2918320</v>
      </c>
      <c r="H27" s="58">
        <v>3112686</v>
      </c>
      <c r="I27" s="24">
        <f>G27-H27</f>
        <v>-194366</v>
      </c>
      <c r="J27" s="53" t="s">
        <v>36</v>
      </c>
      <c r="K27" s="16"/>
      <c r="L27" s="20"/>
      <c r="M27" s="7"/>
    </row>
    <row r="28" spans="2:13" s="9" customFormat="1" ht="14.25" customHeight="1">
      <c r="B28" s="6"/>
      <c r="C28" s="6"/>
      <c r="D28" s="52" t="s">
        <v>40</v>
      </c>
      <c r="E28" s="68" t="s">
        <v>39</v>
      </c>
      <c r="F28" s="69"/>
      <c r="G28" s="26">
        <v>596652</v>
      </c>
      <c r="H28" s="58">
        <v>85574</v>
      </c>
      <c r="I28" s="25">
        <f>G28-H28</f>
        <v>511078</v>
      </c>
      <c r="J28" s="67" t="s">
        <v>51</v>
      </c>
      <c r="K28" s="16"/>
      <c r="L28" s="20"/>
      <c r="M28" s="7"/>
    </row>
    <row r="29" spans="2:13" s="9" customFormat="1" ht="14.25" customHeight="1">
      <c r="B29" s="6"/>
      <c r="C29" s="6"/>
      <c r="D29" s="52" t="s">
        <v>42</v>
      </c>
      <c r="E29" s="68" t="s">
        <v>41</v>
      </c>
      <c r="F29" s="69"/>
      <c r="G29" s="26">
        <v>0</v>
      </c>
      <c r="H29" s="58">
        <v>0</v>
      </c>
      <c r="I29" s="24">
        <f>G29-H29</f>
        <v>0</v>
      </c>
      <c r="J29" s="53"/>
      <c r="K29" s="16"/>
      <c r="L29" s="20"/>
      <c r="M29" s="7"/>
    </row>
    <row r="30" spans="2:13" s="9" customFormat="1" ht="11.25" customHeight="1">
      <c r="B30" s="6"/>
      <c r="C30" s="6"/>
      <c r="D30" s="7"/>
      <c r="E30" s="68"/>
      <c r="F30" s="69"/>
      <c r="G30" s="26"/>
      <c r="H30" s="61"/>
      <c r="I30" s="24"/>
      <c r="J30" s="16"/>
      <c r="K30" s="16"/>
      <c r="L30" s="7"/>
      <c r="M30" s="7"/>
    </row>
    <row r="31" spans="2:13" s="9" customFormat="1" ht="14.25" customHeight="1">
      <c r="B31" s="6"/>
      <c r="C31" s="6"/>
      <c r="D31" s="7" t="s">
        <v>5</v>
      </c>
      <c r="E31" s="7"/>
      <c r="F31" s="8"/>
      <c r="G31" s="54">
        <f>SUM(G32:G49)</f>
        <v>11776869</v>
      </c>
      <c r="H31" s="57">
        <f>SUM(H32:H49)</f>
        <v>8174027</v>
      </c>
      <c r="I31" s="24">
        <f aca="true" t="shared" si="1" ref="I31:I49">G31-H31</f>
        <v>3602842</v>
      </c>
      <c r="J31" s="16"/>
      <c r="K31" s="16"/>
      <c r="L31" s="7"/>
      <c r="M31" s="7"/>
    </row>
    <row r="32" spans="2:13" s="9" customFormat="1" ht="14.25" customHeight="1">
      <c r="B32" s="6"/>
      <c r="C32" s="6"/>
      <c r="D32" s="7"/>
      <c r="E32" s="7"/>
      <c r="F32" s="8" t="s">
        <v>29</v>
      </c>
      <c r="G32" s="26">
        <v>7722250</v>
      </c>
      <c r="H32" s="58">
        <v>4281000</v>
      </c>
      <c r="I32" s="24">
        <f t="shared" si="1"/>
        <v>3441250</v>
      </c>
      <c r="J32" s="16"/>
      <c r="K32" s="16"/>
      <c r="L32" s="7"/>
      <c r="M32" s="7"/>
    </row>
    <row r="33" spans="2:13" s="9" customFormat="1" ht="14.25" customHeight="1">
      <c r="B33" s="6"/>
      <c r="C33" s="6"/>
      <c r="D33" s="7"/>
      <c r="E33" s="7"/>
      <c r="F33" s="8" t="s">
        <v>22</v>
      </c>
      <c r="G33" s="26">
        <v>2037864</v>
      </c>
      <c r="H33" s="58">
        <v>2037864</v>
      </c>
      <c r="I33" s="24">
        <f t="shared" si="1"/>
        <v>0</v>
      </c>
      <c r="J33" s="16"/>
      <c r="K33" s="16"/>
      <c r="L33" s="7"/>
      <c r="M33" s="7"/>
    </row>
    <row r="34" spans="2:13" s="9" customFormat="1" ht="14.25" customHeight="1">
      <c r="B34" s="6"/>
      <c r="C34" s="6"/>
      <c r="D34" s="7"/>
      <c r="E34" s="7"/>
      <c r="F34" s="8" t="s">
        <v>23</v>
      </c>
      <c r="G34" s="26">
        <v>228935</v>
      </c>
      <c r="H34" s="58">
        <v>228935</v>
      </c>
      <c r="I34" s="24">
        <f t="shared" si="1"/>
        <v>0</v>
      </c>
      <c r="J34" s="16"/>
      <c r="K34" s="16"/>
      <c r="L34" s="7"/>
      <c r="M34" s="7"/>
    </row>
    <row r="35" spans="2:13" s="9" customFormat="1" ht="14.25" customHeight="1">
      <c r="B35" s="6"/>
      <c r="C35" s="6"/>
      <c r="D35" s="7"/>
      <c r="E35" s="7"/>
      <c r="F35" s="8" t="s">
        <v>26</v>
      </c>
      <c r="G35" s="26">
        <v>472248</v>
      </c>
      <c r="H35" s="58">
        <v>391248</v>
      </c>
      <c r="I35" s="24">
        <f t="shared" si="1"/>
        <v>81000</v>
      </c>
      <c r="J35" s="16" t="s">
        <v>44</v>
      </c>
      <c r="K35" s="16"/>
      <c r="L35" s="7"/>
      <c r="M35" s="7"/>
    </row>
    <row r="36" spans="2:13" s="9" customFormat="1" ht="14.25" customHeight="1">
      <c r="B36" s="6"/>
      <c r="C36" s="6"/>
      <c r="D36" s="7"/>
      <c r="E36" s="7"/>
      <c r="F36" s="8" t="s">
        <v>9</v>
      </c>
      <c r="G36" s="32">
        <v>0</v>
      </c>
      <c r="H36" s="59">
        <v>0</v>
      </c>
      <c r="I36" s="24">
        <f t="shared" si="1"/>
        <v>0</v>
      </c>
      <c r="J36" s="16"/>
      <c r="K36" s="16"/>
      <c r="L36" s="7"/>
      <c r="M36" s="7"/>
    </row>
    <row r="37" spans="2:13" s="9" customFormat="1" ht="14.25" customHeight="1">
      <c r="B37" s="6"/>
      <c r="C37" s="6"/>
      <c r="D37" s="7"/>
      <c r="E37" s="7"/>
      <c r="F37" s="8" t="s">
        <v>6</v>
      </c>
      <c r="G37" s="32">
        <v>120000</v>
      </c>
      <c r="H37" s="59">
        <v>99939</v>
      </c>
      <c r="I37" s="24">
        <f t="shared" si="1"/>
        <v>20061</v>
      </c>
      <c r="J37" s="16"/>
      <c r="K37" s="16"/>
      <c r="L37" s="7"/>
      <c r="M37" s="7"/>
    </row>
    <row r="38" spans="2:13" s="9" customFormat="1" ht="14.25" customHeight="1">
      <c r="B38" s="6"/>
      <c r="C38" s="6"/>
      <c r="D38" s="7"/>
      <c r="E38" s="7"/>
      <c r="F38" s="8" t="s">
        <v>3</v>
      </c>
      <c r="G38" s="32">
        <v>144000</v>
      </c>
      <c r="H38" s="59">
        <v>142572</v>
      </c>
      <c r="I38" s="24">
        <f t="shared" si="1"/>
        <v>1428</v>
      </c>
      <c r="J38" s="16"/>
      <c r="K38" s="16"/>
      <c r="L38" s="7"/>
      <c r="M38" s="7"/>
    </row>
    <row r="39" spans="2:13" s="9" customFormat="1" ht="14.25" customHeight="1">
      <c r="B39" s="6"/>
      <c r="C39" s="6"/>
      <c r="D39" s="7"/>
      <c r="E39" s="7"/>
      <c r="F39" s="8" t="s">
        <v>4</v>
      </c>
      <c r="G39" s="32">
        <v>96000</v>
      </c>
      <c r="H39" s="59">
        <v>95904</v>
      </c>
      <c r="I39" s="24">
        <f t="shared" si="1"/>
        <v>96</v>
      </c>
      <c r="J39" s="16"/>
      <c r="K39" s="16"/>
      <c r="L39" s="7"/>
      <c r="M39" s="7"/>
    </row>
    <row r="40" spans="2:13" s="9" customFormat="1" ht="14.25" customHeight="1">
      <c r="B40" s="6"/>
      <c r="C40" s="6"/>
      <c r="D40" s="7"/>
      <c r="E40" s="7"/>
      <c r="F40" s="8" t="s">
        <v>20</v>
      </c>
      <c r="G40" s="32">
        <v>380000</v>
      </c>
      <c r="H40" s="59">
        <v>357988</v>
      </c>
      <c r="I40" s="24">
        <f t="shared" si="1"/>
        <v>22012</v>
      </c>
      <c r="J40" s="16"/>
      <c r="K40" s="16"/>
      <c r="L40" s="7"/>
      <c r="M40" s="7"/>
    </row>
    <row r="41" spans="2:13" s="9" customFormat="1" ht="14.25" customHeight="1">
      <c r="B41" s="6"/>
      <c r="C41" s="6"/>
      <c r="D41" s="7"/>
      <c r="E41" s="7"/>
      <c r="F41" s="8" t="s">
        <v>10</v>
      </c>
      <c r="G41" s="32">
        <v>80000</v>
      </c>
      <c r="H41" s="59">
        <v>70665</v>
      </c>
      <c r="I41" s="24">
        <f t="shared" si="1"/>
        <v>9335</v>
      </c>
      <c r="J41" s="53" t="s">
        <v>50</v>
      </c>
      <c r="K41" s="16"/>
      <c r="L41" s="7"/>
      <c r="M41" s="7"/>
    </row>
    <row r="42" spans="2:13" s="9" customFormat="1" ht="14.25" customHeight="1">
      <c r="B42" s="6"/>
      <c r="C42" s="6"/>
      <c r="D42" s="7"/>
      <c r="E42" s="7"/>
      <c r="F42" s="7" t="s">
        <v>18</v>
      </c>
      <c r="G42" s="32">
        <v>20000</v>
      </c>
      <c r="H42" s="59">
        <v>63019</v>
      </c>
      <c r="I42" s="24">
        <f t="shared" si="1"/>
        <v>-43019</v>
      </c>
      <c r="J42" s="16" t="s">
        <v>27</v>
      </c>
      <c r="K42" s="16"/>
      <c r="L42" s="7"/>
      <c r="M42" s="7"/>
    </row>
    <row r="43" spans="2:13" s="9" customFormat="1" ht="14.25" customHeight="1">
      <c r="B43" s="6"/>
      <c r="C43" s="6"/>
      <c r="D43" s="7"/>
      <c r="E43" s="7"/>
      <c r="F43" s="7" t="s">
        <v>19</v>
      </c>
      <c r="G43" s="32">
        <v>0</v>
      </c>
      <c r="H43" s="59">
        <v>0</v>
      </c>
      <c r="I43" s="24">
        <f t="shared" si="1"/>
        <v>0</v>
      </c>
      <c r="J43" s="16"/>
      <c r="K43" s="16"/>
      <c r="L43" s="7"/>
      <c r="M43" s="7"/>
    </row>
    <row r="44" spans="2:13" s="9" customFormat="1" ht="14.25" customHeight="1">
      <c r="B44" s="6"/>
      <c r="C44" s="6"/>
      <c r="D44" s="7"/>
      <c r="E44" s="7"/>
      <c r="F44" s="7" t="s">
        <v>24</v>
      </c>
      <c r="G44" s="32">
        <v>103572</v>
      </c>
      <c r="H44" s="59">
        <v>103572</v>
      </c>
      <c r="I44" s="24">
        <f t="shared" si="1"/>
        <v>0</v>
      </c>
      <c r="J44" s="16"/>
      <c r="K44" s="16"/>
      <c r="L44" s="7"/>
      <c r="M44" s="7"/>
    </row>
    <row r="45" spans="2:13" s="9" customFormat="1" ht="14.25" customHeight="1">
      <c r="B45" s="6"/>
      <c r="C45" s="6"/>
      <c r="D45" s="7"/>
      <c r="E45" s="7"/>
      <c r="F45" s="7" t="s">
        <v>25</v>
      </c>
      <c r="G45" s="32">
        <v>0</v>
      </c>
      <c r="H45" s="59">
        <v>0</v>
      </c>
      <c r="I45" s="24">
        <f t="shared" si="1"/>
        <v>0</v>
      </c>
      <c r="J45" s="16"/>
      <c r="K45" s="16"/>
      <c r="L45" s="7"/>
      <c r="M45" s="7"/>
    </row>
    <row r="46" spans="2:13" s="9" customFormat="1" ht="14.25" customHeight="1">
      <c r="B46" s="6"/>
      <c r="C46" s="6"/>
      <c r="D46" s="7"/>
      <c r="E46" s="7"/>
      <c r="F46" s="7" t="s">
        <v>21</v>
      </c>
      <c r="G46" s="32">
        <v>0</v>
      </c>
      <c r="H46" s="59">
        <v>0</v>
      </c>
      <c r="I46" s="24">
        <f t="shared" si="1"/>
        <v>0</v>
      </c>
      <c r="J46" s="16"/>
      <c r="K46" s="16"/>
      <c r="L46" s="7"/>
      <c r="M46" s="7"/>
    </row>
    <row r="47" spans="2:13" s="9" customFormat="1" ht="14.25" customHeight="1">
      <c r="B47" s="6"/>
      <c r="C47" s="6"/>
      <c r="D47" s="7"/>
      <c r="E47" s="7"/>
      <c r="F47" s="7" t="s">
        <v>30</v>
      </c>
      <c r="G47" s="26">
        <v>0</v>
      </c>
      <c r="H47" s="58">
        <v>0</v>
      </c>
      <c r="I47" s="24">
        <f t="shared" si="1"/>
        <v>0</v>
      </c>
      <c r="J47" s="16"/>
      <c r="K47" s="16"/>
      <c r="L47" s="7"/>
      <c r="M47" s="7"/>
    </row>
    <row r="48" spans="2:13" s="9" customFormat="1" ht="14.25" customHeight="1">
      <c r="B48" s="6"/>
      <c r="C48" s="6"/>
      <c r="D48" s="7"/>
      <c r="E48" s="7"/>
      <c r="F48" s="7" t="s">
        <v>31</v>
      </c>
      <c r="G48" s="26">
        <v>192000</v>
      </c>
      <c r="H48" s="58">
        <v>162000</v>
      </c>
      <c r="I48" s="24">
        <f t="shared" si="1"/>
        <v>30000</v>
      </c>
      <c r="J48" s="16"/>
      <c r="K48" s="16"/>
      <c r="L48" s="7"/>
      <c r="M48" s="7"/>
    </row>
    <row r="49" spans="2:13" s="9" customFormat="1" ht="14.25" customHeight="1">
      <c r="B49" s="6"/>
      <c r="C49" s="6"/>
      <c r="D49" s="7"/>
      <c r="E49" s="7"/>
      <c r="F49" s="7" t="s">
        <v>11</v>
      </c>
      <c r="G49" s="26">
        <v>180000</v>
      </c>
      <c r="H49" s="58">
        <v>139321</v>
      </c>
      <c r="I49" s="24">
        <f t="shared" si="1"/>
        <v>40679</v>
      </c>
      <c r="J49" s="16"/>
      <c r="K49" s="16"/>
      <c r="L49" s="7"/>
      <c r="M49" s="7"/>
    </row>
    <row r="50" spans="2:13" s="9" customFormat="1" ht="11.25" customHeight="1">
      <c r="B50" s="6"/>
      <c r="C50" s="6"/>
      <c r="D50" s="7"/>
      <c r="E50" s="7"/>
      <c r="F50" s="7"/>
      <c r="G50" s="26"/>
      <c r="H50" s="59"/>
      <c r="I50" s="24"/>
      <c r="J50" s="16"/>
      <c r="K50" s="16"/>
      <c r="L50" s="7"/>
      <c r="M50" s="7"/>
    </row>
    <row r="51" spans="2:13" s="9" customFormat="1" ht="14.25" customHeight="1">
      <c r="B51" s="6"/>
      <c r="C51" s="6"/>
      <c r="D51" s="47" t="s">
        <v>28</v>
      </c>
      <c r="E51" s="7"/>
      <c r="F51" s="8"/>
      <c r="G51" s="45">
        <v>0</v>
      </c>
      <c r="H51" s="57">
        <v>0</v>
      </c>
      <c r="I51" s="24">
        <f>G51-H51</f>
        <v>0</v>
      </c>
      <c r="J51" s="16"/>
      <c r="K51" s="16"/>
      <c r="L51" s="7"/>
      <c r="M51" s="7"/>
    </row>
    <row r="52" spans="2:13" s="9" customFormat="1" ht="11.25" customHeight="1">
      <c r="B52" s="6"/>
      <c r="C52" s="6"/>
      <c r="D52" s="7"/>
      <c r="E52" s="7"/>
      <c r="F52" s="8"/>
      <c r="G52" s="45"/>
      <c r="H52" s="58"/>
      <c r="I52" s="24"/>
      <c r="J52" s="16"/>
      <c r="K52" s="16"/>
      <c r="L52" s="7"/>
      <c r="M52" s="7"/>
    </row>
    <row r="53" spans="2:13" s="9" customFormat="1" ht="14.25" customHeight="1">
      <c r="B53" s="6"/>
      <c r="C53" s="6"/>
      <c r="D53" s="47" t="s">
        <v>43</v>
      </c>
      <c r="E53" s="7"/>
      <c r="F53" s="8"/>
      <c r="G53" s="45">
        <v>0</v>
      </c>
      <c r="H53" s="57">
        <v>0</v>
      </c>
      <c r="I53" s="49"/>
      <c r="J53" s="16"/>
      <c r="K53" s="16"/>
      <c r="L53" s="7"/>
      <c r="M53" s="7"/>
    </row>
    <row r="54" spans="2:13" s="9" customFormat="1" ht="11.25" customHeight="1">
      <c r="B54" s="6"/>
      <c r="C54" s="6"/>
      <c r="D54" s="47"/>
      <c r="E54" s="7"/>
      <c r="F54" s="8"/>
      <c r="G54" s="26"/>
      <c r="H54" s="57"/>
      <c r="I54" s="24"/>
      <c r="J54" s="16"/>
      <c r="K54" s="16"/>
      <c r="L54" s="7"/>
      <c r="M54" s="7"/>
    </row>
    <row r="55" spans="2:13" s="9" customFormat="1" ht="14.25" customHeight="1">
      <c r="B55" s="6"/>
      <c r="C55" s="6"/>
      <c r="D55" s="7"/>
      <c r="E55" s="7" t="s">
        <v>47</v>
      </c>
      <c r="F55" s="8"/>
      <c r="G55" s="45">
        <f>G26+G31+G51</f>
        <v>15291841</v>
      </c>
      <c r="H55" s="57">
        <f>H26+H31+H51+H53</f>
        <v>11372287</v>
      </c>
      <c r="I55" s="49">
        <f>G55-H55</f>
        <v>3919554</v>
      </c>
      <c r="J55" s="16"/>
      <c r="K55" s="16"/>
      <c r="L55" s="7"/>
      <c r="M55" s="7"/>
    </row>
    <row r="56" spans="2:13" s="9" customFormat="1" ht="11.25" customHeight="1">
      <c r="B56" s="6"/>
      <c r="C56" s="6"/>
      <c r="D56" s="7"/>
      <c r="E56" s="7"/>
      <c r="F56" s="8"/>
      <c r="G56" s="26"/>
      <c r="H56" s="58"/>
      <c r="I56" s="49"/>
      <c r="J56" s="16"/>
      <c r="K56" s="16"/>
      <c r="L56" s="7"/>
      <c r="M56" s="7"/>
    </row>
    <row r="57" spans="2:13" s="1" customFormat="1" ht="14.25" customHeight="1">
      <c r="B57" s="6"/>
      <c r="C57" s="6"/>
      <c r="D57" s="7"/>
      <c r="E57" s="7" t="s">
        <v>48</v>
      </c>
      <c r="F57" s="8"/>
      <c r="G57" s="45">
        <f>G19-G55</f>
        <v>28159</v>
      </c>
      <c r="H57" s="57">
        <f>H19-H55</f>
        <v>447749</v>
      </c>
      <c r="I57" s="49">
        <f>G57-H57</f>
        <v>-419590</v>
      </c>
      <c r="J57" s="17"/>
      <c r="K57" s="17"/>
      <c r="L57" s="7"/>
      <c r="M57" s="43"/>
    </row>
    <row r="58" spans="2:13" ht="11.25" customHeight="1">
      <c r="B58" s="6"/>
      <c r="C58" s="6"/>
      <c r="D58" s="7"/>
      <c r="E58" s="7"/>
      <c r="F58" s="8"/>
      <c r="G58" s="26"/>
      <c r="H58" s="58"/>
      <c r="I58" s="49"/>
      <c r="J58" s="17"/>
      <c r="K58" s="17"/>
      <c r="L58" s="7"/>
      <c r="M58" s="39"/>
    </row>
    <row r="59" spans="2:13" ht="13.5">
      <c r="B59" s="6"/>
      <c r="C59" s="10"/>
      <c r="D59" s="11" t="s">
        <v>49</v>
      </c>
      <c r="E59" s="11"/>
      <c r="F59" s="12"/>
      <c r="G59" s="48">
        <f>G23-G55</f>
        <v>3806044</v>
      </c>
      <c r="H59" s="62">
        <f>SUM(H23-H55)</f>
        <v>3777885</v>
      </c>
      <c r="I59" s="50">
        <f>G59-H59</f>
        <v>28159</v>
      </c>
      <c r="J59" s="18"/>
      <c r="K59" s="36"/>
      <c r="L59" s="44"/>
      <c r="M59" s="39"/>
    </row>
    <row r="60" spans="2:12" ht="9.75" customHeight="1">
      <c r="B60" s="13"/>
      <c r="C60" s="14"/>
      <c r="D60" s="14"/>
      <c r="E60" s="14"/>
      <c r="F60" s="14"/>
      <c r="G60" s="28"/>
      <c r="H60" s="28"/>
      <c r="I60" s="28"/>
      <c r="J60" s="14"/>
      <c r="K60" s="15"/>
      <c r="L60" s="39"/>
    </row>
  </sheetData>
  <sheetProtection/>
  <mergeCells count="11">
    <mergeCell ref="E29:F29"/>
    <mergeCell ref="E30:F30"/>
    <mergeCell ref="C7:F7"/>
    <mergeCell ref="E27:F27"/>
    <mergeCell ref="C8:J8"/>
    <mergeCell ref="C25:J25"/>
    <mergeCell ref="J2:K2"/>
    <mergeCell ref="C4:J4"/>
    <mergeCell ref="B3:K3"/>
    <mergeCell ref="B5:K5"/>
    <mergeCell ref="E28:F28"/>
  </mergeCells>
  <printOptions horizontalCentered="1" verticalCentered="1"/>
  <pageMargins left="0.31496062992125984" right="0.31496062992125984" top="0.1968503937007874" bottom="0.11811023622047245" header="0.2362204724409449" footer="0.2362204724409449"/>
  <pageSetup horizontalDpi="600" verticalDpi="600" orientation="portrait" paperSize="9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u-ma02</cp:lastModifiedBy>
  <cp:lastPrinted>2017-05-12T02:25:45Z</cp:lastPrinted>
  <dcterms:created xsi:type="dcterms:W3CDTF">2002-07-29T05:38:42Z</dcterms:created>
  <dcterms:modified xsi:type="dcterms:W3CDTF">2017-06-01T04:57:07Z</dcterms:modified>
  <cp:category/>
  <cp:version/>
  <cp:contentType/>
  <cp:contentStatus/>
</cp:coreProperties>
</file>